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820" windowHeight="8385"/>
  </bookViews>
  <sheets>
    <sheet name="TER EDYTOWALNY 08-10-2013" sheetId="1" r:id="rId1"/>
  </sheets>
  <definedNames>
    <definedName name="_xlnm.Print_Titles" localSheetId="0">'TER EDYTOWALNY 08-10-2013'!$1:$2</definedName>
  </definedNames>
  <calcPr calcId="124519"/>
</workbook>
</file>

<file path=xl/calcChain.xml><?xml version="1.0" encoding="utf-8"?>
<calcChain xmlns="http://schemas.openxmlformats.org/spreadsheetml/2006/main">
  <c r="F104" i="1"/>
  <c r="F103"/>
  <c r="F102"/>
  <c r="F101"/>
  <c r="F100"/>
  <c r="F99"/>
  <c r="F98"/>
  <c r="F97"/>
  <c r="F96"/>
  <c r="F105" s="1"/>
  <c r="F111" s="1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94" s="1"/>
  <c r="F110" s="1"/>
  <c r="F65"/>
  <c r="F64"/>
  <c r="F63"/>
  <c r="F62"/>
  <c r="F61"/>
  <c r="F60"/>
  <c r="F59"/>
  <c r="F66" s="1"/>
  <c r="F109" s="1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D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57" l="1"/>
  <c r="F108" s="1"/>
  <c r="F112" s="1"/>
  <c r="F113" l="1"/>
  <c r="F114" s="1"/>
</calcChain>
</file>

<file path=xl/sharedStrings.xml><?xml version="1.0" encoding="utf-8"?>
<sst xmlns="http://schemas.openxmlformats.org/spreadsheetml/2006/main" count="214" uniqueCount="127">
  <si>
    <t>L.p.</t>
  </si>
  <si>
    <t>Opis (wg przedmiaru)</t>
  </si>
  <si>
    <t>j.m.</t>
  </si>
  <si>
    <t>ilość</t>
  </si>
  <si>
    <t>cena jednostkowa</t>
  </si>
  <si>
    <t>wartość
netto</t>
  </si>
  <si>
    <t>I. Roboty drogowe</t>
  </si>
  <si>
    <t>Mechaniczne usunięcie warstwy ziemi urodzajnej (humusu) z odwozem w miejsce wskazane przez inwestora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</si>
  <si>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</si>
  <si>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Odkopanie zbiornika podziemnego koparką 
z wywozem urobku samochodem</t>
  </si>
  <si>
    <t>Rozbiórka betonowych włazów do zbiornika (2 szt.) z wywozem gruzu do utylizacji</t>
  </si>
  <si>
    <t>Zamulenie zbiornika mieszaniną popiołowo - cementowa o wytrzymałości 1,5 - 2,5 Mpa</t>
  </si>
  <si>
    <t>Przykrycie otworów w zbiorniku płytą betonową B40 o grubości 20 cm (2 włazy) - płyta zbrojona wykonywana na budowie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</si>
  <si>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</si>
  <si>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Rozbiórka studni betonowej o śrenicy 1600 mm do głębokosci 1,0 m</t>
  </si>
  <si>
    <t>szt.</t>
  </si>
  <si>
    <t>Przykrycie studni pokrywą żelbetową o średnicy 1600 mm wykonana na miejscu</t>
  </si>
  <si>
    <t>Zasypanie zbiornika piaskiem</t>
  </si>
  <si>
    <t>Rozbiórka nawierzchni bitumicznej z wywozem na miejsce utylizacji</t>
  </si>
  <si>
    <t>Rozbiorka chodnikow z płyt granitowych o wymiarach 120 x 60 cm z wywozem odzyskanego materiału i przekazaniem do depozytu miejskiego</t>
  </si>
  <si>
    <t>Rozbiórka krawężnikow kamiennych z wywozem odzyskanego materiału i przekazaniem do depozytu miejskiego</t>
  </si>
  <si>
    <t>m</t>
  </si>
  <si>
    <t>Rozbiórka krawężników betonowych z wywozem do utylizacji</t>
  </si>
  <si>
    <t>Rozbiórka ścieku przykrawężnikowego z kostki kamiennej z wywozem odzyskanego materiału do depozytu miejskiego</t>
  </si>
  <si>
    <t>Rozbiórka elementów betonowych (murek betonowy o wys 30 cm nad ziemią i szerokości 30 cm oraz ławy pod krawężnikami) z wywozem do utylizacji</t>
  </si>
  <si>
    <t>Wykonanie wykopów w gruntach kat I-V na odkład</t>
  </si>
  <si>
    <t>Wykonanie nasypu z materiału z dokopu z ewentualnym dowozem</t>
  </si>
  <si>
    <t>Regulacja pionowa studzienek rewizyjnych</t>
  </si>
  <si>
    <t>Regulacja pionowa zaworów wodociągowych</t>
  </si>
  <si>
    <t>Profilowanie i zagęszczenie koryta</t>
  </si>
  <si>
    <t>Oczyszczenie i skropienie warstw konstrukcyjnych - niebitumicznych</t>
  </si>
  <si>
    <t>Oczyszczenie i skropienie warstw konstrukcyjnych - bitumicznych</t>
  </si>
  <si>
    <t>Warstwa podbudowy z kruszywa łamanego 0/32 mm stabilizowanego mechanicznie - grubość warstwy po zagęszczeniu 20 cm</t>
  </si>
  <si>
    <t>Geowłoknina separacyjna i jako wzmocnienie - 80 kN/m</t>
  </si>
  <si>
    <t>Stabilizacja kruszywa cementem o Rm=1,5 MPa grubość 10 cm</t>
  </si>
  <si>
    <t>Stabilizacja kruszywa cementem o Rm=2,5 MPa grubość 10 cm</t>
  </si>
  <si>
    <t>Warstwa podbudowy z AC22P - grubość warstwy 10 cm</t>
  </si>
  <si>
    <t>Nawierzchnia z kostki brukowej betonowej prostokatnej o wymiarach 20 x 10 cm i grubosci 8 cm na podsypce cementowo piaskowej grubości 3 cm - kostka o kolorze szarym</t>
  </si>
  <si>
    <t>Nawierzchnia z kostki brukowej betonowej prostokatnej o wymiarach 20 x 10 cm i grubosci 8 cm na podsypce cementowo piaskowej grubości 3 cm - kostka o kolorowa</t>
  </si>
  <si>
    <t>Warstwa wiążąca z betonu asfaltowego AC16W. Grubość warstwy 9 cm</t>
  </si>
  <si>
    <t>Warstwa SMA 8 o grubości po zawałowaniu 4 cm</t>
  </si>
  <si>
    <t>Humusowanie z obsianiem trawą. Grubość warstwy humusu 10 cm</t>
  </si>
  <si>
    <t>Uzupełnienie poboczy wykonywane ręcznie - plantowanie terenu</t>
  </si>
  <si>
    <t>Wykonanie oznakowania poziomego materiałami cienkowarstwowymi</t>
  </si>
  <si>
    <t>Usuniecie starego oznakowania poziomego (frezowanie) z wywozem</t>
  </si>
  <si>
    <t>Ustawienie słupków z rur stalowych 65 mm dla znaków drogowych</t>
  </si>
  <si>
    <t>Mocowanie znaków drogowych odblaskowych to wcześniej ustawionych słupków</t>
  </si>
  <si>
    <t>Ustawienie słupków przeszkodowych U-5a</t>
  </si>
  <si>
    <t>Montaz tablicy prowadzącej U-5a</t>
  </si>
  <si>
    <t>Montaż azyli z recyklatów</t>
  </si>
  <si>
    <t>Ustawienie balustrady U-12a</t>
  </si>
  <si>
    <t>40a</t>
  </si>
  <si>
    <t>Ustawienie ogrodzenia łańcuchowego U-12b</t>
  </si>
  <si>
    <t>Ustawienie krawężników betonowych 15x30 cm na ławie betonowej z oporem</t>
  </si>
  <si>
    <t>Opornik drogowy 15 x 30 cm "wtopiony" na ławie betonowej z oporem</t>
  </si>
  <si>
    <t>Chodniki z brukowej kostki betonowej prostokatnej 20x10 cm grubosci 8 cm, koloru żółtego na podsypce piaskowo-cementowej grubosci 3 cm</t>
  </si>
  <si>
    <t>Chodniki z brukowej kostki betonowej prostokatnej 20x10 cm grubosci 8 cm, koloru czarnego na podsypce piaskowo-cementowej grubosci 3 cm</t>
  </si>
  <si>
    <t>Chodniki z brukowej kostki betonowej prostokatnej 20x10 cm grubosci 8 cm, koloru szarego na podsypce piaskowo-cementowej grubosci 3 cm</t>
  </si>
  <si>
    <t>m2</t>
  </si>
  <si>
    <t>Chodniki z płyt betonowych fakturowanych jako oznaczenie przejścia dla pieszych dla osób niewidowmychna podsypce piaskowo-cementowej grubosci 3 cm</t>
  </si>
  <si>
    <t>Ustawienie obrzeży betonowych 8x30 cm na podsypce piaskowo - cementowej z wypełnieniem spoin zaprawą cementową</t>
  </si>
  <si>
    <t>Wykonanie muru oporowego z elementów prefabrykowanych typu "L" o wymiarach zgodnych z projektem</t>
  </si>
  <si>
    <t>Wykonanie koryta o głębokości 25 cm pod drogę technologiczną z wywozem urobku</t>
  </si>
  <si>
    <t>Wykonanie drogi technologicznej z płyt żelbetowych 300 x 150 x 15 cm na podsypce piaskowej o grubosci 10 cm
UWAGA! Droga musi zostać ułożona z płyt nowych</t>
  </si>
  <si>
    <t>Demontaż drogi technologicznej z płyt żelbetowych
z odwozem materiału na depozyt miejski</t>
  </si>
  <si>
    <t>Zasypanie koryta drogi technologicznej 
z zagęszczeniem gruntu</t>
  </si>
  <si>
    <t>Wartość netto robót drogowych (poz 1-52):</t>
  </si>
  <si>
    <t>III. Roboty wod-kan</t>
  </si>
  <si>
    <t xml:space="preserve">Kanalizacja deszczowa  z rur PVC o śr. 315 mm,
o połączeniach kielichowych z uszczelką gumową (EPDM,TPE), litych (o jednowarstwowej strukturze ścianki), o powierzchni zewnętrznej gładkiej, 
o sztywności obwodowej nominalnej min. 8 kN/m2, szereg ciężki SDR 34, system kształtek o sztywności min. 4 kN/m2 – montaż rur i  kształtek wraz 
z  robotami ziemnymi, umocnieniem wykopów, podsypką i obsypką piaskową, wywozem nadmiaru gruntu, zasypaniem i zagęszczaniem gruntu zasypowego do wsk.=1 oraz  próbą szczelności. </t>
  </si>
  <si>
    <t xml:space="preserve">Kanalizacja deszczowa  z rur PVC o śr. 200 mm,
o połączeniach kielichowych z uszczelką gumową (EPDM,TPE), litych (o jednowarstwowej strukturze ścianki), o powierzchni zewnętrznej gładkiej, 
o sztywności obwodowej nominalnej min. 8 kN/m2, szereg ciężki SDR 34, system kształtek o sztywności min. 4 kN/m2 – montaż rur i  kształtek wraz
z  robotami ziemnymi, umocnieniem wykopów, podsypką i obsypką piaskową, wywozem nadmiaru gruntu, zasypaniem i zagęszczaniem gruntu zasypowego do wsk.=1 oraz  próbą szczelności. </t>
  </si>
  <si>
    <t>Wymiana gruntu rodzimego na piasek.</t>
  </si>
  <si>
    <t>Odwodnienie przy pomocy igłofiltrów.</t>
  </si>
  <si>
    <t>Demontaż istniejącej studni betonowej wraz 
z utylizacją odpadów.</t>
  </si>
  <si>
    <t>Studnie  rewizyjne  betonowe DN 1200mm  z betonu  min. B-45, mrozoodpornego F-50, o nasiąkliwości max. 4%,  z włazami z żeliwa szarego płytkowego
o śr. 680 mm wg PN-EN 124:2000 – D400 
z wypełnieniem betonowym i wkładką wygłuszającą. Kręgi łączone na uszczelki gumowe.</t>
  </si>
  <si>
    <t>Wpust deszczowy uliczny o śr. 0,5 m z betonu kl. min B-45, mrozoodporny F-50, o nasiąkliwości  max. 4 % z osadnikiem i syfonem o gł. min 50 cm, zwieńczenie wpustu klasy D400 z żeliwa szarego, płytkowego zgodnie z PN-EN 124, na zawiasach.</t>
  </si>
  <si>
    <t>Wartość netto robót wod-kan (poz. 53-59):</t>
  </si>
  <si>
    <t>IV. Roboty elektryczne</t>
  </si>
  <si>
    <t>Układanie rury dwudzielnej PE typu Arot Ø 160 PS na istniejącym kablu i rury rezerwowej SRS 160 wraz z robotami ziemnymi</t>
  </si>
  <si>
    <t>Układanie rury dwudzielnej PE typu Arot Ø 160 PS na istniejącym kablu 15 kV i  wraz z robotami ziemnymi</t>
  </si>
  <si>
    <t>Układanie rur dwudzielnych PE typu 2 x Arot Ø 160 PS na istniejących kablach 1 kV wraz z robotami ziemnymi</t>
  </si>
  <si>
    <t>Demontaż kabla 15 kV ułożonego w ziemi wraz
z robotami ziemnymi i wywozem</t>
  </si>
  <si>
    <t>Układanie rur ochronnych PE typu 2 x SRS 160 wraz z robotami ziemnymi</t>
  </si>
  <si>
    <t>Układanie kabla 15 kV w ziemi wraz z zapasami technologicznymi i robotami ziemnymi - długość trasowa</t>
  </si>
  <si>
    <t>Układanie kabla 15 kV w rurze ochronnej</t>
  </si>
  <si>
    <t>Mufy przelotowe do 20 kV z wkładką ołowianą 
w gotowym wykopie wraz z podłaczeniem.</t>
  </si>
  <si>
    <t>Badanie kabla 15 kV</t>
  </si>
  <si>
    <t>odc.</t>
  </si>
  <si>
    <t>Stwierdzenie stanu kabla (czy jest pod napięciem</t>
  </si>
  <si>
    <t>pomiar</t>
  </si>
  <si>
    <t xml:space="preserve">Rozebranie i odtworzenie podbudowy betonowej
gr. 12 cm </t>
  </si>
  <si>
    <t>m²</t>
  </si>
  <si>
    <t>Rozebranie i odtworzenie chodnika z płyt betonowych 35x35x5 cm na podsypce cementowo-piaskowej</t>
  </si>
  <si>
    <t>Rozebranie i odtworzenie chodnika z płyt kamiennychh o gr. 7 cm na podsypce piaskowej</t>
  </si>
  <si>
    <t>Ułożenie rur osłonowych typu DVK 2x75 mm wraz
z robotami ziemnymi</t>
  </si>
  <si>
    <t>Ułożenie rur osłonowych typu DVK 75 mm wraz
z robotami ziemnymi</t>
  </si>
  <si>
    <t>Układanie rury dwudzielnej PE typu Arot Ø 75 PS na istniejącym kablu 0,4 kV i  wraz z robotami ziemnymi</t>
  </si>
  <si>
    <t>Układanie kabli typu YAKY 4x25 mm² w rowie  wraz z zapasami technologicznymi, robotami ziemnymi, towarzyszącymi i podłączeniami - długość trasowa</t>
  </si>
  <si>
    <t>Uziomy prętowe</t>
  </si>
  <si>
    <t>Montaż uziomu poziomego w wykopie
z połączeniami</t>
  </si>
  <si>
    <t>Badanie złacza sieci uziemiającej lub ochronnej</t>
  </si>
  <si>
    <t>Badanie odcinków linii kablowych</t>
  </si>
  <si>
    <t>Montaż słupa o wysokości nadziemnej 8 m typu MABO 08/60/4 wraz z robotami ziemnymi</t>
  </si>
  <si>
    <t>Montaż wysięgnika rurowego typu WKŁ</t>
  </si>
  <si>
    <t>Układanie rur DVR 50 w słupie</t>
  </si>
  <si>
    <t>Montaż opraw typu SGP 340 100 W na słupie wraz z wciąganiem przewodów i podłączeniem</t>
  </si>
  <si>
    <t>Wartość netto robót elektrycznych (poz 60 - 85)</t>
  </si>
  <si>
    <t>V. Wycinka i karczowanie drzew i krzewów</t>
  </si>
  <si>
    <t>Ścinanie i mechaniczne karczowanie drzew o srednicy pnia 4-9 cm z wywozem</t>
  </si>
  <si>
    <t>Ścinanie i mechaniczne karczowanie drzew o srednicy pnia 10-15 cm z wywozem</t>
  </si>
  <si>
    <t>Ścinanie i mechaniczne karczowanie drzew o srednicy pnia 16-25 cm z wywozem</t>
  </si>
  <si>
    <t>Ścinanie i mechaniczne karczowanie drzew o srednicy pnia 26-35 cm z wywozem</t>
  </si>
  <si>
    <t>Ścinanie i mechaniczne karczowanie drzew o srednicy pnia 36-45 cm z wywozem</t>
  </si>
  <si>
    <t>Ścinanie i mechaniczne karczowanie drzew o srednicy pnia 46-55 cm z wywozem</t>
  </si>
  <si>
    <t>Ścinanie i mechaniczne karczowanie drzew o srednicy pnia 56-65 cm z wywozem</t>
  </si>
  <si>
    <t>Ścinanie i mechaniczne karczowanie drzew o srednicy pnia 66-75 cm z wywozem</t>
  </si>
  <si>
    <t>Mechaniczne karczowanie rzadkich krzaków i podszycia z wywozem</t>
  </si>
  <si>
    <t>ha</t>
  </si>
  <si>
    <t>Wartość netto wycinki drzew (poz. 86-94)</t>
  </si>
  <si>
    <t>PODSUMOWANIE</t>
  </si>
  <si>
    <t>I. Roboty drogowe (pozycje 1 - 52)</t>
  </si>
  <si>
    <t>II. Roboty wod-kan - kanalizacja deszczowa (pozycje 53 - 59)</t>
  </si>
  <si>
    <t>III. Roboty elektryczne (pozycje 60 - 85)</t>
  </si>
  <si>
    <t>IV. Wycinka i karczowanie drzew i krzewów (pozycje 85 - 94)</t>
  </si>
  <si>
    <t>Wartość netto robót (suma części I, II, III, IV)</t>
  </si>
  <si>
    <t>Podatek VAT 23%</t>
  </si>
  <si>
    <t>Wartość brutto robót - cena ofertowa</t>
  </si>
  <si>
    <t>TABELA ELEMENTÓW ROZLICZENIOWYCH - Zmodyfikowana 15-10-2013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</si>
</sst>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>
      <alignment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2" fontId="11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4" fontId="0" fillId="0" borderId="12" xfId="0" applyNumberFormat="1" applyFont="1" applyBorder="1" applyAlignment="1">
      <alignment vertical="center" wrapText="1"/>
    </xf>
    <xf numFmtId="164" fontId="11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4" borderId="24" xfId="0" applyNumberForma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2" fillId="4" borderId="22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workbookViewId="0">
      <selection activeCell="A3" sqref="A3:F3"/>
    </sheetView>
  </sheetViews>
  <sheetFormatPr defaultRowHeight="15"/>
  <cols>
    <col min="1" max="1" width="5.7109375" style="47" customWidth="1"/>
    <col min="2" max="2" width="41" style="48" customWidth="1"/>
    <col min="3" max="3" width="8.140625" style="47" customWidth="1"/>
    <col min="4" max="4" width="8.28515625" style="49" customWidth="1"/>
    <col min="5" max="5" width="10.7109375" style="50" customWidth="1"/>
    <col min="6" max="6" width="12.7109375" style="50" customWidth="1"/>
    <col min="7" max="16384" width="9.140625" style="1"/>
  </cols>
  <sheetData>
    <row r="1" spans="1:6" ht="29.25" customHeight="1" thickBot="1">
      <c r="A1" s="55" t="s">
        <v>126</v>
      </c>
      <c r="B1" s="55"/>
      <c r="C1" s="55"/>
      <c r="D1" s="55"/>
      <c r="E1" s="55"/>
      <c r="F1" s="55"/>
    </row>
    <row r="2" spans="1:6" s="8" customFormat="1" ht="30" customHeight="1" thickBot="1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</row>
    <row r="3" spans="1:6" ht="32.25" customHeight="1" thickBot="1">
      <c r="A3" s="56" t="s">
        <v>6</v>
      </c>
      <c r="B3" s="57"/>
      <c r="C3" s="57"/>
      <c r="D3" s="57"/>
      <c r="E3" s="57"/>
      <c r="F3" s="58"/>
    </row>
    <row r="4" spans="1:6" ht="40.5" customHeight="1">
      <c r="A4" s="9">
        <v>1</v>
      </c>
      <c r="B4" s="10" t="s">
        <v>7</v>
      </c>
      <c r="C4" s="11" t="s">
        <v>8</v>
      </c>
      <c r="D4" s="12">
        <v>318</v>
      </c>
      <c r="E4" s="13"/>
      <c r="F4" s="14" t="str">
        <f>IF(E4*D4,ROUND(E4*D4,2),"")</f>
        <v/>
      </c>
    </row>
    <row r="5" spans="1:6" ht="29.25" customHeight="1">
      <c r="A5" s="15">
        <v>2</v>
      </c>
      <c r="B5" s="16" t="s">
        <v>9</v>
      </c>
      <c r="C5" s="17" t="s">
        <v>8</v>
      </c>
      <c r="D5" s="18">
        <v>69</v>
      </c>
      <c r="E5" s="19"/>
      <c r="F5" s="20" t="str">
        <f t="shared" ref="F5:F56" si="0">IF(E5*D5,ROUND(E5*D5,2),"")</f>
        <v/>
      </c>
    </row>
    <row r="6" spans="1:6" ht="29.25" customHeight="1">
      <c r="A6" s="15">
        <v>3</v>
      </c>
      <c r="B6" s="16" t="s">
        <v>10</v>
      </c>
      <c r="C6" s="17" t="s">
        <v>8</v>
      </c>
      <c r="D6" s="18">
        <v>1</v>
      </c>
      <c r="E6" s="19"/>
      <c r="F6" s="20" t="str">
        <f t="shared" si="0"/>
        <v/>
      </c>
    </row>
    <row r="7" spans="1:6" ht="29.25" customHeight="1">
      <c r="A7" s="15">
        <v>4</v>
      </c>
      <c r="B7" s="16" t="s">
        <v>11</v>
      </c>
      <c r="C7" s="17" t="s">
        <v>8</v>
      </c>
      <c r="D7" s="18">
        <v>76</v>
      </c>
      <c r="E7" s="19"/>
      <c r="F7" s="20" t="str">
        <f t="shared" si="0"/>
        <v/>
      </c>
    </row>
    <row r="8" spans="1:6" ht="40.5" customHeight="1">
      <c r="A8" s="15">
        <v>5</v>
      </c>
      <c r="B8" s="16" t="s">
        <v>12</v>
      </c>
      <c r="C8" s="17" t="s">
        <v>13</v>
      </c>
      <c r="D8" s="18">
        <v>1.36</v>
      </c>
      <c r="E8" s="19"/>
      <c r="F8" s="20" t="str">
        <f t="shared" si="0"/>
        <v/>
      </c>
    </row>
    <row r="9" spans="1:6" ht="29.25" customHeight="1">
      <c r="A9" s="15">
        <v>6</v>
      </c>
      <c r="B9" s="16" t="s">
        <v>14</v>
      </c>
      <c r="C9" s="17" t="s">
        <v>15</v>
      </c>
      <c r="D9" s="18">
        <v>1</v>
      </c>
      <c r="E9" s="19"/>
      <c r="F9" s="20" t="str">
        <f t="shared" si="0"/>
        <v/>
      </c>
    </row>
    <row r="10" spans="1:6" ht="29.25" customHeight="1">
      <c r="A10" s="15">
        <v>7</v>
      </c>
      <c r="B10" s="16" t="s">
        <v>16</v>
      </c>
      <c r="C10" s="17" t="s">
        <v>15</v>
      </c>
      <c r="D10" s="18">
        <v>1</v>
      </c>
      <c r="E10" s="19"/>
      <c r="F10" s="20" t="str">
        <f t="shared" si="0"/>
        <v/>
      </c>
    </row>
    <row r="11" spans="1:6" ht="19.5" customHeight="1">
      <c r="A11" s="15">
        <v>8</v>
      </c>
      <c r="B11" s="16" t="s">
        <v>17</v>
      </c>
      <c r="C11" s="17" t="s">
        <v>8</v>
      </c>
      <c r="D11" s="18">
        <v>69</v>
      </c>
      <c r="E11" s="19"/>
      <c r="F11" s="20" t="str">
        <f t="shared" si="0"/>
        <v/>
      </c>
    </row>
    <row r="12" spans="1:6" ht="29.25" customHeight="1">
      <c r="A12" s="15">
        <v>9</v>
      </c>
      <c r="B12" s="16" t="s">
        <v>18</v>
      </c>
      <c r="C12" s="17" t="s">
        <v>8</v>
      </c>
      <c r="D12" s="18">
        <v>39</v>
      </c>
      <c r="E12" s="19"/>
      <c r="F12" s="20" t="str">
        <f t="shared" si="0"/>
        <v/>
      </c>
    </row>
    <row r="13" spans="1:6" ht="40.5" customHeight="1">
      <c r="A13" s="15">
        <v>10</v>
      </c>
      <c r="B13" s="16" t="s">
        <v>19</v>
      </c>
      <c r="C13" s="17" t="s">
        <v>13</v>
      </c>
      <c r="D13" s="18">
        <v>114</v>
      </c>
      <c r="E13" s="19"/>
      <c r="F13" s="20" t="str">
        <f t="shared" si="0"/>
        <v/>
      </c>
    </row>
    <row r="14" spans="1:6" ht="38.25">
      <c r="A14" s="15">
        <v>11</v>
      </c>
      <c r="B14" s="16" t="s">
        <v>20</v>
      </c>
      <c r="C14" s="17" t="s">
        <v>21</v>
      </c>
      <c r="D14" s="18">
        <v>32</v>
      </c>
      <c r="E14" s="19"/>
      <c r="F14" s="20" t="str">
        <f t="shared" si="0"/>
        <v/>
      </c>
    </row>
    <row r="15" spans="1:6" ht="29.25" customHeight="1">
      <c r="A15" s="15">
        <v>12</v>
      </c>
      <c r="B15" s="16" t="s">
        <v>22</v>
      </c>
      <c r="C15" s="17" t="s">
        <v>21</v>
      </c>
      <c r="D15" s="18">
        <v>16</v>
      </c>
      <c r="E15" s="19"/>
      <c r="F15" s="20" t="str">
        <f t="shared" si="0"/>
        <v/>
      </c>
    </row>
    <row r="16" spans="1:6" ht="39.75" customHeight="1">
      <c r="A16" s="15">
        <v>13</v>
      </c>
      <c r="B16" s="16" t="s">
        <v>23</v>
      </c>
      <c r="C16" s="17" t="s">
        <v>21</v>
      </c>
      <c r="D16" s="18">
        <v>50</v>
      </c>
      <c r="E16" s="19"/>
      <c r="F16" s="20" t="str">
        <f t="shared" si="0"/>
        <v/>
      </c>
    </row>
    <row r="17" spans="1:6" ht="51">
      <c r="A17" s="15">
        <v>14</v>
      </c>
      <c r="B17" s="16" t="s">
        <v>24</v>
      </c>
      <c r="C17" s="17" t="s">
        <v>8</v>
      </c>
      <c r="D17" s="18">
        <v>7.92</v>
      </c>
      <c r="E17" s="19"/>
      <c r="F17" s="20" t="str">
        <f t="shared" si="0"/>
        <v/>
      </c>
    </row>
    <row r="18" spans="1:6" ht="24" customHeight="1">
      <c r="A18" s="15">
        <v>15</v>
      </c>
      <c r="B18" s="16" t="s">
        <v>25</v>
      </c>
      <c r="C18" s="17" t="s">
        <v>8</v>
      </c>
      <c r="D18" s="18">
        <v>3126</v>
      </c>
      <c r="E18" s="19"/>
      <c r="F18" s="20" t="str">
        <f t="shared" si="0"/>
        <v/>
      </c>
    </row>
    <row r="19" spans="1:6" ht="30" customHeight="1">
      <c r="A19" s="15">
        <v>16</v>
      </c>
      <c r="B19" s="16" t="s">
        <v>26</v>
      </c>
      <c r="C19" s="17" t="s">
        <v>8</v>
      </c>
      <c r="D19" s="18">
        <v>1592</v>
      </c>
      <c r="E19" s="19"/>
      <c r="F19" s="20" t="str">
        <f t="shared" si="0"/>
        <v/>
      </c>
    </row>
    <row r="20" spans="1:6">
      <c r="A20" s="15">
        <v>17</v>
      </c>
      <c r="B20" s="16" t="s">
        <v>27</v>
      </c>
      <c r="C20" s="17" t="s">
        <v>15</v>
      </c>
      <c r="D20" s="18">
        <v>3</v>
      </c>
      <c r="E20" s="19"/>
      <c r="F20" s="20" t="str">
        <f t="shared" si="0"/>
        <v/>
      </c>
    </row>
    <row r="21" spans="1:6">
      <c r="A21" s="15">
        <v>18</v>
      </c>
      <c r="B21" s="16" t="s">
        <v>28</v>
      </c>
      <c r="C21" s="17" t="s">
        <v>15</v>
      </c>
      <c r="D21" s="18">
        <v>1</v>
      </c>
      <c r="E21" s="19"/>
      <c r="F21" s="20" t="str">
        <f t="shared" si="0"/>
        <v/>
      </c>
    </row>
    <row r="22" spans="1:6" ht="17.25">
      <c r="A22" s="15">
        <v>19</v>
      </c>
      <c r="B22" s="16" t="s">
        <v>29</v>
      </c>
      <c r="C22" s="17" t="s">
        <v>13</v>
      </c>
      <c r="D22" s="18">
        <v>2570</v>
      </c>
      <c r="E22" s="19"/>
      <c r="F22" s="20" t="str">
        <f t="shared" si="0"/>
        <v/>
      </c>
    </row>
    <row r="23" spans="1:6" ht="29.25" customHeight="1">
      <c r="A23" s="15">
        <v>20</v>
      </c>
      <c r="B23" s="16" t="s">
        <v>30</v>
      </c>
      <c r="C23" s="17" t="s">
        <v>13</v>
      </c>
      <c r="D23" s="18">
        <v>741</v>
      </c>
      <c r="E23" s="19"/>
      <c r="F23" s="20" t="str">
        <f t="shared" si="0"/>
        <v/>
      </c>
    </row>
    <row r="24" spans="1:6" ht="29.25" customHeight="1">
      <c r="A24" s="15">
        <v>21</v>
      </c>
      <c r="B24" s="16" t="s">
        <v>31</v>
      </c>
      <c r="C24" s="17" t="s">
        <v>13</v>
      </c>
      <c r="D24" s="18">
        <v>1482</v>
      </c>
      <c r="E24" s="19"/>
      <c r="F24" s="20" t="str">
        <f t="shared" si="0"/>
        <v/>
      </c>
    </row>
    <row r="25" spans="1:6" ht="41.25" customHeight="1">
      <c r="A25" s="15">
        <v>22</v>
      </c>
      <c r="B25" s="16" t="s">
        <v>32</v>
      </c>
      <c r="C25" s="17" t="s">
        <v>13</v>
      </c>
      <c r="D25" s="18">
        <v>1718</v>
      </c>
      <c r="E25" s="19"/>
      <c r="F25" s="20" t="str">
        <f t="shared" si="0"/>
        <v/>
      </c>
    </row>
    <row r="26" spans="1:6" ht="29.25" customHeight="1">
      <c r="A26" s="15">
        <v>23</v>
      </c>
      <c r="B26" s="16" t="s">
        <v>33</v>
      </c>
      <c r="C26" s="17" t="s">
        <v>13</v>
      </c>
      <c r="D26" s="18">
        <v>1725</v>
      </c>
      <c r="E26" s="19"/>
      <c r="F26" s="20" t="str">
        <f t="shared" si="0"/>
        <v/>
      </c>
    </row>
    <row r="27" spans="1:6" ht="29.25" customHeight="1">
      <c r="A27" s="15">
        <v>24</v>
      </c>
      <c r="B27" s="16" t="s">
        <v>34</v>
      </c>
      <c r="C27" s="17" t="s">
        <v>13</v>
      </c>
      <c r="D27" s="18">
        <v>845.2</v>
      </c>
      <c r="E27" s="19"/>
      <c r="F27" s="20" t="str">
        <f t="shared" si="0"/>
        <v/>
      </c>
    </row>
    <row r="28" spans="1:6" ht="29.25" customHeight="1">
      <c r="A28" s="15">
        <v>25</v>
      </c>
      <c r="B28" s="16" t="s">
        <v>35</v>
      </c>
      <c r="C28" s="17" t="s">
        <v>13</v>
      </c>
      <c r="D28" s="18">
        <v>1725</v>
      </c>
      <c r="E28" s="19"/>
      <c r="F28" s="20" t="str">
        <f t="shared" si="0"/>
        <v/>
      </c>
    </row>
    <row r="29" spans="1:6" ht="29.25" customHeight="1">
      <c r="A29" s="15">
        <v>26</v>
      </c>
      <c r="B29" s="16" t="s">
        <v>36</v>
      </c>
      <c r="C29" s="17" t="s">
        <v>13</v>
      </c>
      <c r="D29" s="18">
        <v>741</v>
      </c>
      <c r="E29" s="19"/>
      <c r="F29" s="20" t="str">
        <f t="shared" si="0"/>
        <v/>
      </c>
    </row>
    <row r="30" spans="1:6" ht="51">
      <c r="A30" s="15">
        <v>27</v>
      </c>
      <c r="B30" s="16" t="s">
        <v>37</v>
      </c>
      <c r="C30" s="17" t="s">
        <v>13</v>
      </c>
      <c r="D30" s="18">
        <v>739</v>
      </c>
      <c r="E30" s="19"/>
      <c r="F30" s="20" t="str">
        <f t="shared" si="0"/>
        <v/>
      </c>
    </row>
    <row r="31" spans="1:6" ht="51">
      <c r="A31" s="15">
        <v>28</v>
      </c>
      <c r="B31" s="16" t="s">
        <v>38</v>
      </c>
      <c r="C31" s="17" t="s">
        <v>13</v>
      </c>
      <c r="D31" s="18">
        <v>128</v>
      </c>
      <c r="E31" s="19"/>
      <c r="F31" s="20" t="str">
        <f t="shared" si="0"/>
        <v/>
      </c>
    </row>
    <row r="32" spans="1:6" ht="29.25" customHeight="1">
      <c r="A32" s="15">
        <v>29</v>
      </c>
      <c r="B32" s="16" t="s">
        <v>39</v>
      </c>
      <c r="C32" s="17" t="s">
        <v>13</v>
      </c>
      <c r="D32" s="18">
        <v>741</v>
      </c>
      <c r="E32" s="19"/>
      <c r="F32" s="20" t="str">
        <f t="shared" si="0"/>
        <v/>
      </c>
    </row>
    <row r="33" spans="1:6" ht="30" customHeight="1">
      <c r="A33" s="15">
        <v>30</v>
      </c>
      <c r="B33" s="16" t="s">
        <v>40</v>
      </c>
      <c r="C33" s="17" t="s">
        <v>13</v>
      </c>
      <c r="D33" s="18">
        <v>741</v>
      </c>
      <c r="E33" s="19"/>
      <c r="F33" s="20" t="str">
        <f t="shared" si="0"/>
        <v/>
      </c>
    </row>
    <row r="34" spans="1:6" ht="29.25" customHeight="1">
      <c r="A34" s="15">
        <v>31</v>
      </c>
      <c r="B34" s="16" t="s">
        <v>41</v>
      </c>
      <c r="C34" s="17" t="s">
        <v>13</v>
      </c>
      <c r="D34" s="18">
        <v>757</v>
      </c>
      <c r="E34" s="19"/>
      <c r="F34" s="20" t="str">
        <f t="shared" si="0"/>
        <v/>
      </c>
    </row>
    <row r="35" spans="1:6" ht="29.25" customHeight="1">
      <c r="A35" s="15">
        <v>32</v>
      </c>
      <c r="B35" s="16" t="s">
        <v>42</v>
      </c>
      <c r="C35" s="17" t="s">
        <v>13</v>
      </c>
      <c r="D35" s="18">
        <v>757</v>
      </c>
      <c r="E35" s="19"/>
      <c r="F35" s="20" t="str">
        <f t="shared" si="0"/>
        <v/>
      </c>
    </row>
    <row r="36" spans="1:6" ht="29.25" customHeight="1">
      <c r="A36" s="15">
        <v>33</v>
      </c>
      <c r="B36" s="16" t="s">
        <v>43</v>
      </c>
      <c r="C36" s="17" t="s">
        <v>13</v>
      </c>
      <c r="D36" s="18">
        <f>88.08+14.26+87.79+8.1</f>
        <v>198.23</v>
      </c>
      <c r="E36" s="19"/>
      <c r="F36" s="20" t="str">
        <f t="shared" si="0"/>
        <v/>
      </c>
    </row>
    <row r="37" spans="1:6" ht="29.25" customHeight="1">
      <c r="A37" s="15">
        <v>34</v>
      </c>
      <c r="B37" s="16" t="s">
        <v>44</v>
      </c>
      <c r="C37" s="17" t="s">
        <v>13</v>
      </c>
      <c r="D37" s="18">
        <v>10</v>
      </c>
      <c r="E37" s="19"/>
      <c r="F37" s="20" t="str">
        <f t="shared" si="0"/>
        <v/>
      </c>
    </row>
    <row r="38" spans="1:6" ht="29.25" customHeight="1">
      <c r="A38" s="15">
        <v>35</v>
      </c>
      <c r="B38" s="16" t="s">
        <v>45</v>
      </c>
      <c r="C38" s="17" t="s">
        <v>15</v>
      </c>
      <c r="D38" s="18">
        <v>13</v>
      </c>
      <c r="E38" s="19"/>
      <c r="F38" s="20" t="str">
        <f t="shared" si="0"/>
        <v/>
      </c>
    </row>
    <row r="39" spans="1:6" ht="29.25" customHeight="1">
      <c r="A39" s="15">
        <v>36</v>
      </c>
      <c r="B39" s="16" t="s">
        <v>46</v>
      </c>
      <c r="C39" s="17" t="s">
        <v>15</v>
      </c>
      <c r="D39" s="18">
        <v>15</v>
      </c>
      <c r="E39" s="19"/>
      <c r="F39" s="20" t="str">
        <f t="shared" si="0"/>
        <v/>
      </c>
    </row>
    <row r="40" spans="1:6">
      <c r="A40" s="15">
        <v>37</v>
      </c>
      <c r="B40" s="16" t="s">
        <v>47</v>
      </c>
      <c r="C40" s="17" t="s">
        <v>15</v>
      </c>
      <c r="D40" s="18">
        <v>2</v>
      </c>
      <c r="E40" s="19"/>
      <c r="F40" s="20" t="str">
        <f t="shared" si="0"/>
        <v/>
      </c>
    </row>
    <row r="41" spans="1:6">
      <c r="A41" s="15">
        <v>38</v>
      </c>
      <c r="B41" s="16" t="s">
        <v>48</v>
      </c>
      <c r="C41" s="17" t="s">
        <v>15</v>
      </c>
      <c r="D41" s="18">
        <v>1</v>
      </c>
      <c r="E41" s="19"/>
      <c r="F41" s="20" t="str">
        <f t="shared" si="0"/>
        <v/>
      </c>
    </row>
    <row r="42" spans="1:6" ht="17.25">
      <c r="A42" s="15">
        <v>39</v>
      </c>
      <c r="B42" s="16" t="s">
        <v>49</v>
      </c>
      <c r="C42" s="17" t="s">
        <v>13</v>
      </c>
      <c r="D42" s="18">
        <v>7.5</v>
      </c>
      <c r="E42" s="19"/>
      <c r="F42" s="20" t="str">
        <f t="shared" si="0"/>
        <v/>
      </c>
    </row>
    <row r="43" spans="1:6">
      <c r="A43" s="15">
        <v>40</v>
      </c>
      <c r="B43" s="16" t="s">
        <v>50</v>
      </c>
      <c r="C43" s="22" t="s">
        <v>21</v>
      </c>
      <c r="D43" s="18">
        <v>146</v>
      </c>
      <c r="E43" s="19"/>
      <c r="F43" s="20" t="str">
        <f t="shared" si="0"/>
        <v/>
      </c>
    </row>
    <row r="44" spans="1:6">
      <c r="A44" s="21" t="s">
        <v>51</v>
      </c>
      <c r="B44" s="16" t="s">
        <v>52</v>
      </c>
      <c r="C44" s="22" t="s">
        <v>21</v>
      </c>
      <c r="D44" s="18">
        <v>33</v>
      </c>
      <c r="E44" s="19"/>
      <c r="F44" s="20" t="str">
        <f t="shared" si="0"/>
        <v/>
      </c>
    </row>
    <row r="45" spans="1:6" ht="29.25" customHeight="1">
      <c r="A45" s="15">
        <v>41</v>
      </c>
      <c r="B45" s="16" t="s">
        <v>53</v>
      </c>
      <c r="C45" s="17" t="s">
        <v>21</v>
      </c>
      <c r="D45" s="18">
        <v>478</v>
      </c>
      <c r="E45" s="19"/>
      <c r="F45" s="20" t="str">
        <f t="shared" si="0"/>
        <v/>
      </c>
    </row>
    <row r="46" spans="1:6" ht="29.25" customHeight="1">
      <c r="A46" s="15">
        <v>42</v>
      </c>
      <c r="B46" s="16" t="s">
        <v>54</v>
      </c>
      <c r="C46" s="17" t="s">
        <v>21</v>
      </c>
      <c r="D46" s="18">
        <v>42</v>
      </c>
      <c r="E46" s="19"/>
      <c r="F46" s="20" t="str">
        <f t="shared" si="0"/>
        <v/>
      </c>
    </row>
    <row r="47" spans="1:6" ht="51">
      <c r="A47" s="15">
        <v>43</v>
      </c>
      <c r="B47" s="16" t="s">
        <v>55</v>
      </c>
      <c r="C47" s="17" t="s">
        <v>13</v>
      </c>
      <c r="D47" s="18">
        <v>113.4</v>
      </c>
      <c r="E47" s="19"/>
      <c r="F47" s="20" t="str">
        <f t="shared" si="0"/>
        <v/>
      </c>
    </row>
    <row r="48" spans="1:6" ht="51">
      <c r="A48" s="15">
        <v>44</v>
      </c>
      <c r="B48" s="16" t="s">
        <v>56</v>
      </c>
      <c r="C48" s="17" t="s">
        <v>13</v>
      </c>
      <c r="D48" s="18">
        <v>31</v>
      </c>
      <c r="E48" s="19"/>
      <c r="F48" s="20" t="str">
        <f t="shared" si="0"/>
        <v/>
      </c>
    </row>
    <row r="49" spans="1:6" ht="51">
      <c r="A49" s="15">
        <v>45</v>
      </c>
      <c r="B49" s="16" t="s">
        <v>57</v>
      </c>
      <c r="C49" s="17" t="s">
        <v>58</v>
      </c>
      <c r="D49" s="18">
        <v>700.8</v>
      </c>
      <c r="E49" s="19"/>
      <c r="F49" s="20" t="str">
        <f t="shared" si="0"/>
        <v/>
      </c>
    </row>
    <row r="50" spans="1:6" ht="51">
      <c r="A50" s="15">
        <v>46</v>
      </c>
      <c r="B50" s="16" t="s">
        <v>59</v>
      </c>
      <c r="C50" s="17" t="s">
        <v>13</v>
      </c>
      <c r="D50" s="18">
        <v>10.8</v>
      </c>
      <c r="E50" s="19"/>
      <c r="F50" s="20" t="str">
        <f t="shared" si="0"/>
        <v/>
      </c>
    </row>
    <row r="51" spans="1:6" ht="40.5" customHeight="1">
      <c r="A51" s="15">
        <v>47</v>
      </c>
      <c r="B51" s="16" t="s">
        <v>60</v>
      </c>
      <c r="C51" s="17" t="s">
        <v>21</v>
      </c>
      <c r="D51" s="18">
        <v>570</v>
      </c>
      <c r="E51" s="19"/>
      <c r="F51" s="20" t="str">
        <f t="shared" si="0"/>
        <v/>
      </c>
    </row>
    <row r="52" spans="1:6" ht="38.25">
      <c r="A52" s="15">
        <v>48</v>
      </c>
      <c r="B52" s="16" t="s">
        <v>61</v>
      </c>
      <c r="C52" s="17" t="s">
        <v>21</v>
      </c>
      <c r="D52" s="18">
        <v>18</v>
      </c>
      <c r="E52" s="19"/>
      <c r="F52" s="20" t="str">
        <f t="shared" si="0"/>
        <v/>
      </c>
    </row>
    <row r="53" spans="1:6" ht="33" customHeight="1">
      <c r="A53" s="15">
        <v>49</v>
      </c>
      <c r="B53" s="16" t="s">
        <v>62</v>
      </c>
      <c r="C53" s="17" t="s">
        <v>13</v>
      </c>
      <c r="D53" s="18">
        <v>936</v>
      </c>
      <c r="E53" s="19"/>
      <c r="F53" s="20" t="str">
        <f t="shared" si="0"/>
        <v/>
      </c>
    </row>
    <row r="54" spans="1:6" ht="51">
      <c r="A54" s="15">
        <v>50</v>
      </c>
      <c r="B54" s="16" t="s">
        <v>63</v>
      </c>
      <c r="C54" s="17" t="s">
        <v>13</v>
      </c>
      <c r="D54" s="18">
        <v>936</v>
      </c>
      <c r="E54" s="19"/>
      <c r="F54" s="20" t="str">
        <f t="shared" si="0"/>
        <v/>
      </c>
    </row>
    <row r="55" spans="1:6" ht="29.25" customHeight="1">
      <c r="A55" s="15">
        <v>51</v>
      </c>
      <c r="B55" s="16" t="s">
        <v>64</v>
      </c>
      <c r="C55" s="17" t="s">
        <v>13</v>
      </c>
      <c r="D55" s="18">
        <v>936</v>
      </c>
      <c r="E55" s="19"/>
      <c r="F55" s="20" t="str">
        <f t="shared" si="0"/>
        <v/>
      </c>
    </row>
    <row r="56" spans="1:6" ht="29.25" customHeight="1" thickBot="1">
      <c r="A56" s="23">
        <v>52</v>
      </c>
      <c r="B56" s="24" t="s">
        <v>65</v>
      </c>
      <c r="C56" s="25" t="s">
        <v>13</v>
      </c>
      <c r="D56" s="26">
        <v>936</v>
      </c>
      <c r="E56" s="27"/>
      <c r="F56" s="28" t="str">
        <f t="shared" si="0"/>
        <v/>
      </c>
    </row>
    <row r="57" spans="1:6" ht="25.5" customHeight="1" thickBot="1">
      <c r="A57" s="59" t="s">
        <v>66</v>
      </c>
      <c r="B57" s="60"/>
      <c r="C57" s="60"/>
      <c r="D57" s="60"/>
      <c r="E57" s="60"/>
      <c r="F57" s="29" t="str">
        <f>IF(SUM(F4:F56),SUM(F4:F56),"")</f>
        <v/>
      </c>
    </row>
    <row r="58" spans="1:6" ht="25.5" customHeight="1" thickBot="1">
      <c r="A58" s="61" t="s">
        <v>67</v>
      </c>
      <c r="B58" s="61"/>
      <c r="C58" s="61"/>
      <c r="D58" s="61"/>
      <c r="E58" s="61"/>
      <c r="F58" s="61"/>
    </row>
    <row r="59" spans="1:6" ht="152.25" customHeight="1">
      <c r="A59" s="9">
        <v>53</v>
      </c>
      <c r="B59" s="10" t="s">
        <v>68</v>
      </c>
      <c r="C59" s="11" t="s">
        <v>21</v>
      </c>
      <c r="D59" s="12">
        <v>156</v>
      </c>
      <c r="E59" s="13"/>
      <c r="F59" s="14" t="str">
        <f t="shared" ref="F59:F65" si="1">IF(E59*D59,ROUND(E59*D59,2),"")</f>
        <v/>
      </c>
    </row>
    <row r="60" spans="1:6" ht="149.25" customHeight="1">
      <c r="A60" s="15">
        <v>54</v>
      </c>
      <c r="B60" s="16" t="s">
        <v>69</v>
      </c>
      <c r="C60" s="17" t="s">
        <v>21</v>
      </c>
      <c r="D60" s="18">
        <v>38</v>
      </c>
      <c r="E60" s="19"/>
      <c r="F60" s="20" t="str">
        <f t="shared" si="1"/>
        <v/>
      </c>
    </row>
    <row r="61" spans="1:6" ht="19.5" customHeight="1">
      <c r="A61" s="15">
        <v>55</v>
      </c>
      <c r="B61" s="16" t="s">
        <v>70</v>
      </c>
      <c r="C61" s="17" t="s">
        <v>8</v>
      </c>
      <c r="D61" s="18">
        <v>420</v>
      </c>
      <c r="E61" s="19"/>
      <c r="F61" s="20" t="str">
        <f t="shared" si="1"/>
        <v/>
      </c>
    </row>
    <row r="62" spans="1:6" ht="19.5" customHeight="1">
      <c r="A62" s="15">
        <v>56</v>
      </c>
      <c r="B62" s="16" t="s">
        <v>71</v>
      </c>
      <c r="C62" s="17" t="s">
        <v>15</v>
      </c>
      <c r="D62" s="18">
        <v>62</v>
      </c>
      <c r="E62" s="19"/>
      <c r="F62" s="20" t="str">
        <f t="shared" si="1"/>
        <v/>
      </c>
    </row>
    <row r="63" spans="1:6" ht="29.25" customHeight="1">
      <c r="A63" s="15">
        <v>57</v>
      </c>
      <c r="B63" s="16" t="s">
        <v>72</v>
      </c>
      <c r="C63" s="17" t="s">
        <v>15</v>
      </c>
      <c r="D63" s="18">
        <v>1</v>
      </c>
      <c r="E63" s="19"/>
      <c r="F63" s="20" t="str">
        <f t="shared" si="1"/>
        <v/>
      </c>
    </row>
    <row r="64" spans="1:6" ht="89.25">
      <c r="A64" s="15">
        <v>58</v>
      </c>
      <c r="B64" s="16" t="s">
        <v>73</v>
      </c>
      <c r="C64" s="17" t="s">
        <v>15</v>
      </c>
      <c r="D64" s="18">
        <v>8</v>
      </c>
      <c r="E64" s="19"/>
      <c r="F64" s="20" t="str">
        <f t="shared" si="1"/>
        <v/>
      </c>
    </row>
    <row r="65" spans="1:6" ht="67.5" customHeight="1" thickBot="1">
      <c r="A65" s="23">
        <v>59</v>
      </c>
      <c r="B65" s="24" t="s">
        <v>74</v>
      </c>
      <c r="C65" s="25" t="s">
        <v>15</v>
      </c>
      <c r="D65" s="26">
        <v>9</v>
      </c>
      <c r="E65" s="27"/>
      <c r="F65" s="28" t="str">
        <f t="shared" si="1"/>
        <v/>
      </c>
    </row>
    <row r="66" spans="1:6" ht="25.5" customHeight="1" thickBot="1">
      <c r="A66" s="59" t="s">
        <v>75</v>
      </c>
      <c r="B66" s="60"/>
      <c r="C66" s="60"/>
      <c r="D66" s="60"/>
      <c r="E66" s="60"/>
      <c r="F66" s="29" t="str">
        <f>IF(SUM(F59:F65),SUM(F59:F65),"")</f>
        <v/>
      </c>
    </row>
    <row r="67" spans="1:6" ht="25.5" customHeight="1" thickBot="1">
      <c r="A67" s="56" t="s">
        <v>76</v>
      </c>
      <c r="B67" s="57"/>
      <c r="C67" s="57"/>
      <c r="D67" s="57"/>
      <c r="E67" s="57"/>
      <c r="F67" s="58"/>
    </row>
    <row r="68" spans="1:6" s="32" customFormat="1" ht="40.5" customHeight="1">
      <c r="A68" s="30">
        <v>60</v>
      </c>
      <c r="B68" s="10" t="s">
        <v>77</v>
      </c>
      <c r="C68" s="31" t="s">
        <v>21</v>
      </c>
      <c r="D68" s="12">
        <v>15</v>
      </c>
      <c r="E68" s="13"/>
      <c r="F68" s="14" t="str">
        <f t="shared" ref="F68:F93" si="2">IF(E68*D68,ROUND(E68*D68,2),"")</f>
        <v/>
      </c>
    </row>
    <row r="69" spans="1:6" s="32" customFormat="1" ht="40.5" customHeight="1">
      <c r="A69" s="33">
        <v>61</v>
      </c>
      <c r="B69" s="16" t="s">
        <v>78</v>
      </c>
      <c r="C69" s="34" t="s">
        <v>21</v>
      </c>
      <c r="D69" s="18">
        <v>20</v>
      </c>
      <c r="E69" s="19"/>
      <c r="F69" s="20" t="str">
        <f t="shared" si="2"/>
        <v/>
      </c>
    </row>
    <row r="70" spans="1:6" s="32" customFormat="1" ht="40.5" customHeight="1">
      <c r="A70" s="33">
        <v>62</v>
      </c>
      <c r="B70" s="16" t="s">
        <v>79</v>
      </c>
      <c r="C70" s="34" t="s">
        <v>21</v>
      </c>
      <c r="D70" s="18">
        <v>18</v>
      </c>
      <c r="E70" s="19"/>
      <c r="F70" s="20" t="str">
        <f t="shared" si="2"/>
        <v/>
      </c>
    </row>
    <row r="71" spans="1:6" s="32" customFormat="1" ht="40.5" customHeight="1">
      <c r="A71" s="35">
        <v>63</v>
      </c>
      <c r="B71" s="16" t="s">
        <v>78</v>
      </c>
      <c r="C71" s="34" t="s">
        <v>21</v>
      </c>
      <c r="D71" s="18">
        <v>11</v>
      </c>
      <c r="E71" s="19"/>
      <c r="F71" s="20" t="str">
        <f t="shared" si="2"/>
        <v/>
      </c>
    </row>
    <row r="72" spans="1:6" s="32" customFormat="1" ht="40.5" customHeight="1">
      <c r="A72" s="36">
        <v>64</v>
      </c>
      <c r="B72" s="16" t="s">
        <v>80</v>
      </c>
      <c r="C72" s="34" t="s">
        <v>21</v>
      </c>
      <c r="D72" s="18">
        <v>65</v>
      </c>
      <c r="E72" s="19"/>
      <c r="F72" s="20" t="str">
        <f t="shared" si="2"/>
        <v/>
      </c>
    </row>
    <row r="73" spans="1:6" s="32" customFormat="1" ht="29.25" customHeight="1">
      <c r="A73" s="36">
        <v>65</v>
      </c>
      <c r="B73" s="16" t="s">
        <v>81</v>
      </c>
      <c r="C73" s="34" t="s">
        <v>21</v>
      </c>
      <c r="D73" s="18">
        <v>7</v>
      </c>
      <c r="E73" s="19"/>
      <c r="F73" s="20" t="str">
        <f t="shared" si="2"/>
        <v/>
      </c>
    </row>
    <row r="74" spans="1:6" s="32" customFormat="1" ht="40.5" customHeight="1">
      <c r="A74" s="36">
        <v>66</v>
      </c>
      <c r="B74" s="16" t="s">
        <v>82</v>
      </c>
      <c r="C74" s="34" t="s">
        <v>21</v>
      </c>
      <c r="D74" s="18">
        <v>63</v>
      </c>
      <c r="E74" s="19"/>
      <c r="F74" s="20" t="str">
        <f t="shared" si="2"/>
        <v/>
      </c>
    </row>
    <row r="75" spans="1:6" s="32" customFormat="1" ht="24" customHeight="1">
      <c r="A75" s="36">
        <v>67</v>
      </c>
      <c r="B75" s="16" t="s">
        <v>83</v>
      </c>
      <c r="C75" s="34" t="s">
        <v>21</v>
      </c>
      <c r="D75" s="18">
        <v>7</v>
      </c>
      <c r="E75" s="19"/>
      <c r="F75" s="20" t="str">
        <f t="shared" si="2"/>
        <v/>
      </c>
    </row>
    <row r="76" spans="1:6" s="32" customFormat="1" ht="29.25" customHeight="1">
      <c r="A76" s="36">
        <v>68</v>
      </c>
      <c r="B76" s="16" t="s">
        <v>84</v>
      </c>
      <c r="C76" s="34" t="s">
        <v>15</v>
      </c>
      <c r="D76" s="18">
        <v>2</v>
      </c>
      <c r="E76" s="19"/>
      <c r="F76" s="20" t="str">
        <f t="shared" si="2"/>
        <v/>
      </c>
    </row>
    <row r="77" spans="1:6" s="32" customFormat="1" ht="24" customHeight="1">
      <c r="A77" s="33">
        <v>69</v>
      </c>
      <c r="B77" s="16" t="s">
        <v>85</v>
      </c>
      <c r="C77" s="34" t="s">
        <v>86</v>
      </c>
      <c r="D77" s="18">
        <v>1</v>
      </c>
      <c r="E77" s="19"/>
      <c r="F77" s="20" t="str">
        <f t="shared" si="2"/>
        <v/>
      </c>
    </row>
    <row r="78" spans="1:6" s="32" customFormat="1" ht="24" customHeight="1">
      <c r="A78" s="33">
        <v>70</v>
      </c>
      <c r="B78" s="16" t="s">
        <v>87</v>
      </c>
      <c r="C78" s="34" t="s">
        <v>88</v>
      </c>
      <c r="D78" s="18">
        <v>1</v>
      </c>
      <c r="E78" s="19"/>
      <c r="F78" s="20" t="str">
        <f t="shared" si="2"/>
        <v/>
      </c>
    </row>
    <row r="79" spans="1:6" s="32" customFormat="1" ht="29.25" customHeight="1">
      <c r="A79" s="33">
        <v>71</v>
      </c>
      <c r="B79" s="16" t="s">
        <v>89</v>
      </c>
      <c r="C79" s="34" t="s">
        <v>90</v>
      </c>
      <c r="D79" s="18">
        <v>2</v>
      </c>
      <c r="E79" s="19"/>
      <c r="F79" s="20" t="str">
        <f t="shared" si="2"/>
        <v/>
      </c>
    </row>
    <row r="80" spans="1:6" s="32" customFormat="1" ht="40.5" customHeight="1">
      <c r="A80" s="33">
        <v>72</v>
      </c>
      <c r="B80" s="16" t="s">
        <v>91</v>
      </c>
      <c r="C80" s="34" t="s">
        <v>90</v>
      </c>
      <c r="D80" s="18">
        <v>18</v>
      </c>
      <c r="E80" s="19"/>
      <c r="F80" s="20" t="str">
        <f t="shared" si="2"/>
        <v/>
      </c>
    </row>
    <row r="81" spans="1:6" s="32" customFormat="1" ht="29.25" customHeight="1">
      <c r="A81" s="33">
        <v>73</v>
      </c>
      <c r="B81" s="16" t="s">
        <v>92</v>
      </c>
      <c r="C81" s="34" t="s">
        <v>90</v>
      </c>
      <c r="D81" s="18">
        <v>4</v>
      </c>
      <c r="E81" s="19"/>
      <c r="F81" s="20" t="str">
        <f t="shared" si="2"/>
        <v/>
      </c>
    </row>
    <row r="82" spans="1:6" s="32" customFormat="1" ht="29.25" customHeight="1">
      <c r="A82" s="33">
        <v>74</v>
      </c>
      <c r="B82" s="16" t="s">
        <v>93</v>
      </c>
      <c r="C82" s="34" t="s">
        <v>21</v>
      </c>
      <c r="D82" s="18">
        <v>16</v>
      </c>
      <c r="E82" s="19"/>
      <c r="F82" s="20" t="str">
        <f t="shared" si="2"/>
        <v/>
      </c>
    </row>
    <row r="83" spans="1:6" s="32" customFormat="1" ht="29.25" customHeight="1">
      <c r="A83" s="33">
        <v>75</v>
      </c>
      <c r="B83" s="16" t="s">
        <v>94</v>
      </c>
      <c r="C83" s="34" t="s">
        <v>21</v>
      </c>
      <c r="D83" s="18">
        <v>31</v>
      </c>
      <c r="E83" s="19"/>
      <c r="F83" s="20" t="str">
        <f t="shared" si="2"/>
        <v/>
      </c>
    </row>
    <row r="84" spans="1:6" s="32" customFormat="1" ht="40.5" customHeight="1">
      <c r="A84" s="33">
        <v>76</v>
      </c>
      <c r="B84" s="16" t="s">
        <v>95</v>
      </c>
      <c r="C84" s="34" t="s">
        <v>21</v>
      </c>
      <c r="D84" s="18">
        <v>11</v>
      </c>
      <c r="E84" s="19"/>
      <c r="F84" s="20" t="str">
        <f t="shared" si="2"/>
        <v/>
      </c>
    </row>
    <row r="85" spans="1:6" s="32" customFormat="1" ht="40.5" customHeight="1">
      <c r="A85" s="33">
        <v>77</v>
      </c>
      <c r="B85" s="16" t="s">
        <v>96</v>
      </c>
      <c r="C85" s="34" t="s">
        <v>21</v>
      </c>
      <c r="D85" s="18">
        <v>438</v>
      </c>
      <c r="E85" s="19"/>
      <c r="F85" s="20" t="str">
        <f t="shared" si="2"/>
        <v/>
      </c>
    </row>
    <row r="86" spans="1:6" s="32" customFormat="1" ht="24" customHeight="1">
      <c r="A86" s="33">
        <v>78</v>
      </c>
      <c r="B86" s="16" t="s">
        <v>97</v>
      </c>
      <c r="C86" s="34" t="s">
        <v>21</v>
      </c>
      <c r="D86" s="18">
        <v>9</v>
      </c>
      <c r="E86" s="19"/>
      <c r="F86" s="20" t="str">
        <f t="shared" si="2"/>
        <v/>
      </c>
    </row>
    <row r="87" spans="1:6" s="32" customFormat="1" ht="29.25" customHeight="1">
      <c r="A87" s="33">
        <v>79</v>
      </c>
      <c r="B87" s="16" t="s">
        <v>98</v>
      </c>
      <c r="C87" s="34" t="s">
        <v>21</v>
      </c>
      <c r="D87" s="18">
        <v>494</v>
      </c>
      <c r="E87" s="19"/>
      <c r="F87" s="20" t="str">
        <f t="shared" si="2"/>
        <v/>
      </c>
    </row>
    <row r="88" spans="1:6" s="32" customFormat="1" ht="24" customHeight="1">
      <c r="A88" s="33">
        <v>80</v>
      </c>
      <c r="B88" s="16" t="s">
        <v>99</v>
      </c>
      <c r="C88" s="34" t="s">
        <v>15</v>
      </c>
      <c r="D88" s="18">
        <v>3</v>
      </c>
      <c r="E88" s="19"/>
      <c r="F88" s="20" t="str">
        <f t="shared" si="2"/>
        <v/>
      </c>
    </row>
    <row r="89" spans="1:6" s="32" customFormat="1" ht="24" customHeight="1">
      <c r="A89" s="33">
        <v>81</v>
      </c>
      <c r="B89" s="16" t="s">
        <v>100</v>
      </c>
      <c r="C89" s="34" t="s">
        <v>86</v>
      </c>
      <c r="D89" s="18">
        <v>8</v>
      </c>
      <c r="E89" s="19"/>
      <c r="F89" s="20" t="str">
        <f t="shared" si="2"/>
        <v/>
      </c>
    </row>
    <row r="90" spans="1:6" s="32" customFormat="1" ht="33" customHeight="1">
      <c r="A90" s="33">
        <v>82</v>
      </c>
      <c r="B90" s="16" t="s">
        <v>101</v>
      </c>
      <c r="C90" s="34" t="s">
        <v>15</v>
      </c>
      <c r="D90" s="18">
        <v>8</v>
      </c>
      <c r="E90" s="19"/>
      <c r="F90" s="20" t="str">
        <f t="shared" si="2"/>
        <v/>
      </c>
    </row>
    <row r="91" spans="1:6" s="32" customFormat="1" ht="22.5" customHeight="1">
      <c r="A91" s="33">
        <v>83</v>
      </c>
      <c r="B91" s="16" t="s">
        <v>102</v>
      </c>
      <c r="C91" s="34" t="s">
        <v>15</v>
      </c>
      <c r="D91" s="18">
        <v>8</v>
      </c>
      <c r="E91" s="19"/>
      <c r="F91" s="20" t="str">
        <f t="shared" si="2"/>
        <v/>
      </c>
    </row>
    <row r="92" spans="1:6" s="32" customFormat="1" ht="22.5" customHeight="1">
      <c r="A92" s="33">
        <v>84</v>
      </c>
      <c r="B92" s="16" t="s">
        <v>103</v>
      </c>
      <c r="C92" s="34" t="s">
        <v>21</v>
      </c>
      <c r="D92" s="18">
        <v>4</v>
      </c>
      <c r="E92" s="19"/>
      <c r="F92" s="20" t="str">
        <f t="shared" si="2"/>
        <v/>
      </c>
    </row>
    <row r="93" spans="1:6" s="32" customFormat="1" ht="33" customHeight="1" thickBot="1">
      <c r="A93" s="37">
        <v>85</v>
      </c>
      <c r="B93" s="24" t="s">
        <v>104</v>
      </c>
      <c r="C93" s="38" t="s">
        <v>15</v>
      </c>
      <c r="D93" s="26">
        <v>8</v>
      </c>
      <c r="E93" s="27"/>
      <c r="F93" s="28" t="str">
        <f t="shared" si="2"/>
        <v/>
      </c>
    </row>
    <row r="94" spans="1:6" s="39" customFormat="1" ht="25.5" customHeight="1" thickBot="1">
      <c r="A94" s="59" t="s">
        <v>105</v>
      </c>
      <c r="B94" s="60"/>
      <c r="C94" s="60"/>
      <c r="D94" s="60"/>
      <c r="E94" s="60"/>
      <c r="F94" s="29" t="str">
        <f>IF(SUM(F68:F93),SUM(F68:F93),"")</f>
        <v/>
      </c>
    </row>
    <row r="95" spans="1:6" ht="25.5" customHeight="1">
      <c r="A95" s="62" t="s">
        <v>106</v>
      </c>
      <c r="B95" s="63"/>
      <c r="C95" s="63"/>
      <c r="D95" s="63"/>
      <c r="E95" s="63"/>
      <c r="F95" s="64"/>
    </row>
    <row r="96" spans="1:6" s="8" customFormat="1" ht="29.25" customHeight="1">
      <c r="A96" s="40">
        <v>86</v>
      </c>
      <c r="B96" s="41" t="s">
        <v>107</v>
      </c>
      <c r="C96" s="42" t="s">
        <v>90</v>
      </c>
      <c r="D96" s="43">
        <v>14</v>
      </c>
      <c r="E96" s="44"/>
      <c r="F96" s="45" t="str">
        <f t="shared" ref="F96:F104" si="3">IF(E96*D96,ROUND(E96*D96,2),"")</f>
        <v/>
      </c>
    </row>
    <row r="97" spans="1:6" s="8" customFormat="1" ht="29.25" customHeight="1">
      <c r="A97" s="40">
        <v>87</v>
      </c>
      <c r="B97" s="41" t="s">
        <v>108</v>
      </c>
      <c r="C97" s="42" t="s">
        <v>15</v>
      </c>
      <c r="D97" s="43">
        <v>21</v>
      </c>
      <c r="E97" s="44"/>
      <c r="F97" s="45" t="str">
        <f t="shared" si="3"/>
        <v/>
      </c>
    </row>
    <row r="98" spans="1:6" s="8" customFormat="1" ht="29.25" customHeight="1">
      <c r="A98" s="40">
        <v>88</v>
      </c>
      <c r="B98" s="41" t="s">
        <v>109</v>
      </c>
      <c r="C98" s="42" t="s">
        <v>15</v>
      </c>
      <c r="D98" s="43">
        <v>10</v>
      </c>
      <c r="E98" s="44"/>
      <c r="F98" s="45" t="str">
        <f t="shared" si="3"/>
        <v/>
      </c>
    </row>
    <row r="99" spans="1:6" s="8" customFormat="1" ht="29.25" customHeight="1">
      <c r="A99" s="40">
        <v>89</v>
      </c>
      <c r="B99" s="41" t="s">
        <v>110</v>
      </c>
      <c r="C99" s="42" t="s">
        <v>15</v>
      </c>
      <c r="D99" s="43">
        <v>1</v>
      </c>
      <c r="E99" s="44"/>
      <c r="F99" s="45" t="str">
        <f t="shared" si="3"/>
        <v/>
      </c>
    </row>
    <row r="100" spans="1:6" s="8" customFormat="1" ht="29.25" customHeight="1">
      <c r="A100" s="40">
        <v>90</v>
      </c>
      <c r="B100" s="41" t="s">
        <v>111</v>
      </c>
      <c r="C100" s="42" t="s">
        <v>15</v>
      </c>
      <c r="D100" s="43">
        <v>1</v>
      </c>
      <c r="E100" s="44"/>
      <c r="F100" s="45" t="str">
        <f t="shared" si="3"/>
        <v/>
      </c>
    </row>
    <row r="101" spans="1:6" s="8" customFormat="1" ht="29.25" customHeight="1">
      <c r="A101" s="40">
        <v>91</v>
      </c>
      <c r="B101" s="41" t="s">
        <v>112</v>
      </c>
      <c r="C101" s="42" t="s">
        <v>15</v>
      </c>
      <c r="D101" s="43">
        <v>1</v>
      </c>
      <c r="E101" s="44"/>
      <c r="F101" s="45" t="str">
        <f t="shared" si="3"/>
        <v/>
      </c>
    </row>
    <row r="102" spans="1:6" s="8" customFormat="1" ht="29.25" customHeight="1">
      <c r="A102" s="40">
        <v>92</v>
      </c>
      <c r="B102" s="41" t="s">
        <v>113</v>
      </c>
      <c r="C102" s="42" t="s">
        <v>15</v>
      </c>
      <c r="D102" s="43">
        <v>1</v>
      </c>
      <c r="E102" s="44"/>
      <c r="F102" s="45" t="str">
        <f t="shared" si="3"/>
        <v/>
      </c>
    </row>
    <row r="103" spans="1:6" s="8" customFormat="1" ht="29.25" customHeight="1">
      <c r="A103" s="40">
        <v>93</v>
      </c>
      <c r="B103" s="41" t="s">
        <v>114</v>
      </c>
      <c r="C103" s="42" t="s">
        <v>15</v>
      </c>
      <c r="D103" s="43">
        <v>2</v>
      </c>
      <c r="E103" s="44"/>
      <c r="F103" s="45" t="str">
        <f t="shared" si="3"/>
        <v/>
      </c>
    </row>
    <row r="104" spans="1:6" s="8" customFormat="1" ht="29.25" customHeight="1" thickBot="1">
      <c r="A104" s="40">
        <v>94</v>
      </c>
      <c r="B104" s="41" t="s">
        <v>115</v>
      </c>
      <c r="C104" s="42" t="s">
        <v>116</v>
      </c>
      <c r="D104" s="46">
        <v>1.157E-2</v>
      </c>
      <c r="E104" s="44"/>
      <c r="F104" s="45" t="str">
        <f t="shared" si="3"/>
        <v/>
      </c>
    </row>
    <row r="105" spans="1:6" s="39" customFormat="1" ht="25.5" customHeight="1" thickBot="1">
      <c r="A105" s="59" t="s">
        <v>117</v>
      </c>
      <c r="B105" s="60"/>
      <c r="C105" s="60"/>
      <c r="D105" s="60"/>
      <c r="E105" s="60"/>
      <c r="F105" s="29" t="str">
        <f>IF(SUM(F96:F104),SUM(F96:F104),"")</f>
        <v/>
      </c>
    </row>
    <row r="106" spans="1:6" ht="25.5" customHeight="1" thickBot="1"/>
    <row r="107" spans="1:6" ht="27" customHeight="1" thickBot="1">
      <c r="A107" s="65" t="s">
        <v>118</v>
      </c>
      <c r="B107" s="66"/>
      <c r="C107" s="66"/>
      <c r="D107" s="66"/>
      <c r="E107" s="66"/>
      <c r="F107" s="67"/>
    </row>
    <row r="108" spans="1:6" ht="27" customHeight="1">
      <c r="A108" s="53" t="s">
        <v>119</v>
      </c>
      <c r="B108" s="54"/>
      <c r="C108" s="54"/>
      <c r="D108" s="54"/>
      <c r="E108" s="54"/>
      <c r="F108" s="20" t="str">
        <f>+F57</f>
        <v/>
      </c>
    </row>
    <row r="109" spans="1:6" ht="27" customHeight="1">
      <c r="A109" s="53" t="s">
        <v>120</v>
      </c>
      <c r="B109" s="54"/>
      <c r="C109" s="54"/>
      <c r="D109" s="54"/>
      <c r="E109" s="54"/>
      <c r="F109" s="20" t="str">
        <f>+F66</f>
        <v/>
      </c>
    </row>
    <row r="110" spans="1:6" ht="27" customHeight="1">
      <c r="A110" s="53" t="s">
        <v>121</v>
      </c>
      <c r="B110" s="54"/>
      <c r="C110" s="54"/>
      <c r="D110" s="54"/>
      <c r="E110" s="54"/>
      <c r="F110" s="20" t="str">
        <f>+F94</f>
        <v/>
      </c>
    </row>
    <row r="111" spans="1:6" ht="27" customHeight="1" thickBot="1">
      <c r="A111" s="68" t="s">
        <v>122</v>
      </c>
      <c r="B111" s="69"/>
      <c r="C111" s="69"/>
      <c r="D111" s="69"/>
      <c r="E111" s="69"/>
      <c r="F111" s="51" t="str">
        <f>+F105</f>
        <v/>
      </c>
    </row>
    <row r="112" spans="1:6" ht="27" customHeight="1">
      <c r="A112" s="70" t="s">
        <v>123</v>
      </c>
      <c r="B112" s="71"/>
      <c r="C112" s="71"/>
      <c r="D112" s="71"/>
      <c r="E112" s="71"/>
      <c r="F112" s="14" t="str">
        <f>IF(SUM(F108:F111),SUM(F108:F111),"")</f>
        <v/>
      </c>
    </row>
    <row r="113" spans="1:6" ht="27" customHeight="1" thickBot="1">
      <c r="A113" s="72" t="s">
        <v>124</v>
      </c>
      <c r="B113" s="73"/>
      <c r="C113" s="73"/>
      <c r="D113" s="73"/>
      <c r="E113" s="73"/>
      <c r="F113" s="51" t="e">
        <f>+F112*0.23</f>
        <v>#VALUE!</v>
      </c>
    </row>
    <row r="114" spans="1:6" ht="42" customHeight="1" thickTop="1" thickBot="1">
      <c r="A114" s="74" t="s">
        <v>125</v>
      </c>
      <c r="B114" s="75"/>
      <c r="C114" s="75"/>
      <c r="D114" s="75"/>
      <c r="E114" s="75"/>
      <c r="F114" s="52" t="e">
        <f>+F112+F113</f>
        <v>#VALUE!</v>
      </c>
    </row>
    <row r="115" spans="1:6" ht="15.75" thickTop="1"/>
  </sheetData>
  <mergeCells count="17">
    <mergeCell ref="A110:E110"/>
    <mergeCell ref="A111:E111"/>
    <mergeCell ref="A112:E112"/>
    <mergeCell ref="A113:E113"/>
    <mergeCell ref="A114:E114"/>
    <mergeCell ref="A109:E109"/>
    <mergeCell ref="A1:F1"/>
    <mergeCell ref="A3:F3"/>
    <mergeCell ref="A57:E57"/>
    <mergeCell ref="A58:F58"/>
    <mergeCell ref="A66:E66"/>
    <mergeCell ref="A67:F67"/>
    <mergeCell ref="A94:E94"/>
    <mergeCell ref="A95:F95"/>
    <mergeCell ref="A105:E105"/>
    <mergeCell ref="A107:F107"/>
    <mergeCell ref="A108:E108"/>
  </mergeCells>
  <pageMargins left="0.70866141732283472" right="0.70866141732283472" top="1.0236220472440944" bottom="0.74803149606299213" header="0.19685039370078741" footer="0.31496062992125984"/>
  <pageSetup paperSize="9" orientation="portrait" r:id="rId1"/>
  <headerFooter>
    <oddHeader>&amp;LZałącznik nr 8a do siwz "Budowa układu drogowego w rejonie ulic Emilii Plater i Księżnej Salomei w Szczecinie – Etap I"</oddHeader>
    <oddFooter>&amp;L&amp;D&amp;Rstrona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TER EDYTOWALNY 08-10-2013</vt:lpstr>
      <vt:lpstr>'TER EDYTOWALNY 08-10-2013'!Tytuły_wydruku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jnajda</dc:creator>
  <cp:lastModifiedBy>pdurka</cp:lastModifiedBy>
  <cp:lastPrinted>2013-10-15T09:28:37Z</cp:lastPrinted>
  <dcterms:created xsi:type="dcterms:W3CDTF">2013-10-09T07:11:56Z</dcterms:created>
  <dcterms:modified xsi:type="dcterms:W3CDTF">2013-10-15T09:29:44Z</dcterms:modified>
</cp:coreProperties>
</file>